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Александр Казанцев\Documents\Экспертиза бизнес-планов\"/>
    </mc:Choice>
  </mc:AlternateContent>
  <xr:revisionPtr revIDLastSave="0" documentId="8_{E1F1F897-A84F-48EC-AA9A-E24A86B00B2C}" xr6:coauthVersionLast="46" xr6:coauthVersionMax="46" xr10:uidLastSave="{00000000-0000-0000-0000-000000000000}"/>
  <bookViews>
    <workbookView xWindow="-120" yWindow="-120" windowWidth="28110" windowHeight="164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Q7" i="1"/>
  <c r="Q8" i="1"/>
  <c r="Q28" i="1"/>
  <c r="P24" i="1"/>
  <c r="G24" i="1"/>
  <c r="H24" i="1"/>
  <c r="I24" i="1"/>
  <c r="J24" i="1"/>
  <c r="K24" i="1"/>
  <c r="L24" i="1"/>
  <c r="M24" i="1"/>
  <c r="N24" i="1"/>
  <c r="O24" i="1"/>
  <c r="F26" i="1"/>
  <c r="F24" i="1" s="1"/>
  <c r="E26" i="1"/>
  <c r="E25" i="1"/>
  <c r="E27" i="1"/>
  <c r="Q27" i="1" s="1"/>
  <c r="N22" i="1"/>
  <c r="K22" i="1"/>
  <c r="E8" i="1"/>
  <c r="F13" i="1"/>
  <c r="G13" i="1" s="1"/>
  <c r="H13" i="1" s="1"/>
  <c r="F19" i="1"/>
  <c r="G19" i="1" s="1"/>
  <c r="E23" i="1"/>
  <c r="G18" i="1"/>
  <c r="H18" i="1" s="1"/>
  <c r="I18" i="1" s="1"/>
  <c r="H14" i="1"/>
  <c r="K14" i="1" s="1"/>
  <c r="N14" i="1" s="1"/>
  <c r="H12" i="1"/>
  <c r="K12" i="1" s="1"/>
  <c r="N12" i="1" s="1"/>
  <c r="Q15" i="1"/>
  <c r="Q16" i="1"/>
  <c r="Q17" i="1"/>
  <c r="F10" i="1"/>
  <c r="G10" i="1"/>
  <c r="H10" i="1"/>
  <c r="I10" i="1"/>
  <c r="J10" i="1"/>
  <c r="K10" i="1"/>
  <c r="L10" i="1"/>
  <c r="M10" i="1"/>
  <c r="N10" i="1"/>
  <c r="O10" i="1"/>
  <c r="P10" i="1"/>
  <c r="Q9" i="1"/>
  <c r="P20" i="1" s="1"/>
  <c r="Q26" i="1" l="1"/>
  <c r="Q10" i="1"/>
  <c r="Q22" i="1"/>
  <c r="E24" i="1"/>
  <c r="Q25" i="1"/>
  <c r="Q24" i="1"/>
  <c r="E30" i="1"/>
  <c r="F6" i="1" s="1"/>
  <c r="I13" i="1"/>
  <c r="J13" i="1" s="1"/>
  <c r="K13" i="1" s="1"/>
  <c r="L13" i="1" s="1"/>
  <c r="M13" i="1" s="1"/>
  <c r="N13" i="1" s="1"/>
  <c r="O13" i="1" s="1"/>
  <c r="P13" i="1" s="1"/>
  <c r="G23" i="1"/>
  <c r="F23" i="1"/>
  <c r="H19" i="1"/>
  <c r="Q20" i="1"/>
  <c r="J18" i="1"/>
  <c r="K18" i="1" s="1"/>
  <c r="L18" i="1" s="1"/>
  <c r="M18" i="1" s="1"/>
  <c r="N18" i="1" s="1"/>
  <c r="O18" i="1" s="1"/>
  <c r="P18" i="1" s="1"/>
  <c r="Q14" i="1"/>
  <c r="Q12" i="1"/>
  <c r="F30" i="1" l="1"/>
  <c r="G6" i="1" s="1"/>
  <c r="G30" i="1" s="1"/>
  <c r="H6" i="1" s="1"/>
  <c r="Q13" i="1"/>
  <c r="P21" i="1" s="1"/>
  <c r="Q21" i="1" s="1"/>
  <c r="I19" i="1"/>
  <c r="H23" i="1"/>
  <c r="Q18" i="1"/>
  <c r="H30" i="1" l="1"/>
  <c r="I6" i="1" s="1"/>
  <c r="J19" i="1"/>
  <c r="I23" i="1"/>
  <c r="I30" i="1" l="1"/>
  <c r="J6" i="1" s="1"/>
  <c r="K19" i="1"/>
  <c r="J23" i="1"/>
  <c r="J30" i="1" l="1"/>
  <c r="K6" i="1" s="1"/>
  <c r="K23" i="1"/>
  <c r="L19" i="1"/>
  <c r="K30" i="1" l="1"/>
  <c r="L6" i="1" s="1"/>
  <c r="L23" i="1"/>
  <c r="M19" i="1"/>
  <c r="L30" i="1" l="1"/>
  <c r="M6" i="1" s="1"/>
  <c r="M23" i="1"/>
  <c r="N19" i="1"/>
  <c r="M30" i="1" l="1"/>
  <c r="N6" i="1" s="1"/>
  <c r="N23" i="1"/>
  <c r="O19" i="1"/>
  <c r="N30" i="1" l="1"/>
  <c r="O6" i="1" s="1"/>
  <c r="O23" i="1"/>
  <c r="P19" i="1"/>
  <c r="P23" i="1" s="1"/>
  <c r="O30" i="1" l="1"/>
  <c r="P6" i="1" s="1"/>
  <c r="P30" i="1" s="1"/>
  <c r="Q30" i="1" s="1"/>
  <c r="Q19" i="1"/>
  <c r="Q23" i="1"/>
</calcChain>
</file>

<file path=xl/sharedStrings.xml><?xml version="1.0" encoding="utf-8"?>
<sst xmlns="http://schemas.openxmlformats.org/spreadsheetml/2006/main" count="42" uniqueCount="28">
  <si>
    <t>№ п/п</t>
  </si>
  <si>
    <t>Показатели</t>
  </si>
  <si>
    <t>итого за год</t>
  </si>
  <si>
    <t>месяц</t>
  </si>
  <si>
    <t>Поступление средств</t>
  </si>
  <si>
    <t>Денежные средства в наличии на начало периода</t>
  </si>
  <si>
    <t>Полученная социальная помощь</t>
  </si>
  <si>
    <t>Собственные средства</t>
  </si>
  <si>
    <t>Выручка от реализации услуг/продукции</t>
  </si>
  <si>
    <t>Поступления всего:</t>
  </si>
  <si>
    <t>Выплата денежных средств</t>
  </si>
  <si>
    <t>Закуп сырья, продукции</t>
  </si>
  <si>
    <t>Оплата наемного труда</t>
  </si>
  <si>
    <t>Транспортные расходы</t>
  </si>
  <si>
    <t>Аренда помещений</t>
  </si>
  <si>
    <t>Реклама</t>
  </si>
  <si>
    <t>Коммунальные услуги</t>
  </si>
  <si>
    <t>Интернет, Связь</t>
  </si>
  <si>
    <t>Налоги</t>
  </si>
  <si>
    <t>Социальные взносы</t>
  </si>
  <si>
    <t>Выплаты всего:</t>
  </si>
  <si>
    <t xml:space="preserve"> в том числе расходы за счет социальной помощи </t>
  </si>
  <si>
    <t>Приобретение оборудования</t>
  </si>
  <si>
    <t>………..</t>
  </si>
  <si>
    <t>Денежные средства в наличии на конец периода</t>
  </si>
  <si>
    <t>План движения денежных средств ООО Ромашка</t>
  </si>
  <si>
    <t>Расходыные материалы</t>
  </si>
  <si>
    <t>Приобретение расходыных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</si>
</sst>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0"/>
  <sheetViews>
    <sheetView tabSelected="1" topLeftCell="A25" zoomScaleNormal="100" workbookViewId="0">
      <selection activeCell="S9" sqref="S9"/>
    </sheetView>
  </sheetViews>
  <sheetFormatPr defaultRowHeight="15" x14ac:dyDescent="0.25"/>
  <cols>
    <col min="5" max="16" width="9.28515625" bestFit="1" customWidth="1"/>
    <col min="17" max="17" width="10.140625" bestFit="1" customWidth="1"/>
  </cols>
  <sheetData>
    <row r="1" spans="3:17" x14ac:dyDescent="0.25">
      <c r="H1" t="s">
        <v>25</v>
      </c>
    </row>
    <row r="2" spans="3:17" ht="15.75" thickBot="1" x14ac:dyDescent="0.3"/>
    <row r="3" spans="3:17" ht="16.5" thickBot="1" x14ac:dyDescent="0.3">
      <c r="C3" s="15" t="s">
        <v>0</v>
      </c>
      <c r="D3" s="15" t="s">
        <v>1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5" t="s">
        <v>2</v>
      </c>
    </row>
    <row r="4" spans="3:17" ht="16.5" thickBot="1" x14ac:dyDescent="0.3">
      <c r="C4" s="16"/>
      <c r="D4" s="16"/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  <c r="Q4" s="16"/>
    </row>
    <row r="5" spans="3:17" ht="16.5" thickBot="1" x14ac:dyDescent="0.3">
      <c r="C5" s="3"/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"/>
    </row>
    <row r="6" spans="3:17" ht="126.75" thickBot="1" x14ac:dyDescent="0.3">
      <c r="C6" s="4">
        <v>1</v>
      </c>
      <c r="D6" s="5" t="s">
        <v>5</v>
      </c>
      <c r="E6" s="11">
        <v>5000</v>
      </c>
      <c r="F6" s="11">
        <f>E30</f>
        <v>100700</v>
      </c>
      <c r="G6" s="11">
        <f t="shared" ref="G6:P6" si="0">F30</f>
        <v>146200</v>
      </c>
      <c r="H6" s="11">
        <f t="shared" si="0"/>
        <v>191700</v>
      </c>
      <c r="I6" s="11">
        <f t="shared" si="0"/>
        <v>189200</v>
      </c>
      <c r="J6" s="11">
        <f t="shared" si="0"/>
        <v>234700</v>
      </c>
      <c r="K6" s="11">
        <f t="shared" si="0"/>
        <v>280200</v>
      </c>
      <c r="L6" s="11">
        <f t="shared" si="0"/>
        <v>277700</v>
      </c>
      <c r="M6" s="11">
        <f t="shared" si="0"/>
        <v>323200</v>
      </c>
      <c r="N6" s="11">
        <f t="shared" si="0"/>
        <v>368700</v>
      </c>
      <c r="O6" s="11">
        <f t="shared" si="0"/>
        <v>366200</v>
      </c>
      <c r="P6" s="11">
        <f t="shared" si="0"/>
        <v>411700</v>
      </c>
      <c r="Q6" s="12">
        <v>0</v>
      </c>
    </row>
    <row r="7" spans="3:17" ht="79.5" thickBot="1" x14ac:dyDescent="0.3">
      <c r="C7" s="4">
        <v>2</v>
      </c>
      <c r="D7" s="6" t="s">
        <v>6</v>
      </c>
      <c r="E7" s="11">
        <v>250000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>
        <f t="shared" ref="Q7:Q8" si="1">SUM(E7:P7)</f>
        <v>250000</v>
      </c>
    </row>
    <row r="8" spans="3:17" ht="63.75" thickBot="1" x14ac:dyDescent="0.3">
      <c r="C8" s="4">
        <v>3</v>
      </c>
      <c r="D8" s="6" t="s">
        <v>7</v>
      </c>
      <c r="E8" s="11">
        <f>E6</f>
        <v>5000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>
        <f t="shared" si="1"/>
        <v>5000</v>
      </c>
    </row>
    <row r="9" spans="3:17" ht="95.25" thickBot="1" x14ac:dyDescent="0.3">
      <c r="C9" s="4">
        <v>4</v>
      </c>
      <c r="D9" s="6" t="s">
        <v>8</v>
      </c>
      <c r="E9" s="11">
        <v>71500</v>
      </c>
      <c r="F9" s="11">
        <v>71500</v>
      </c>
      <c r="G9" s="11">
        <v>71500</v>
      </c>
      <c r="H9" s="11">
        <v>71500</v>
      </c>
      <c r="I9" s="11">
        <v>71500</v>
      </c>
      <c r="J9" s="11">
        <v>71500</v>
      </c>
      <c r="K9" s="11">
        <v>71500</v>
      </c>
      <c r="L9" s="11">
        <v>71500</v>
      </c>
      <c r="M9" s="11">
        <v>71500</v>
      </c>
      <c r="N9" s="11">
        <v>71500</v>
      </c>
      <c r="O9" s="11">
        <v>71500</v>
      </c>
      <c r="P9" s="11">
        <v>71500</v>
      </c>
      <c r="Q9" s="12">
        <f>SUM(E9:P9)</f>
        <v>858000</v>
      </c>
    </row>
    <row r="10" spans="3:17" ht="48" thickBot="1" x14ac:dyDescent="0.3">
      <c r="C10" s="3">
        <v>5</v>
      </c>
      <c r="D10" s="2" t="s">
        <v>9</v>
      </c>
      <c r="E10" s="13">
        <f>SUM(E7:E9)-E8</f>
        <v>321500</v>
      </c>
      <c r="F10" s="13">
        <f t="shared" ref="F10:P10" si="2">SUM(F7:F9)</f>
        <v>71500</v>
      </c>
      <c r="G10" s="13">
        <f t="shared" si="2"/>
        <v>71500</v>
      </c>
      <c r="H10" s="13">
        <f t="shared" si="2"/>
        <v>71500</v>
      </c>
      <c r="I10" s="13">
        <f t="shared" si="2"/>
        <v>71500</v>
      </c>
      <c r="J10" s="13">
        <f t="shared" si="2"/>
        <v>71500</v>
      </c>
      <c r="K10" s="13">
        <f t="shared" si="2"/>
        <v>71500</v>
      </c>
      <c r="L10" s="13">
        <f t="shared" si="2"/>
        <v>71500</v>
      </c>
      <c r="M10" s="13">
        <f t="shared" si="2"/>
        <v>71500</v>
      </c>
      <c r="N10" s="13">
        <f t="shared" si="2"/>
        <v>71500</v>
      </c>
      <c r="O10" s="13">
        <f t="shared" si="2"/>
        <v>71500</v>
      </c>
      <c r="P10" s="13">
        <f t="shared" si="2"/>
        <v>71500</v>
      </c>
      <c r="Q10" s="12">
        <f>SUM(E10:P10)</f>
        <v>1108000</v>
      </c>
    </row>
    <row r="11" spans="3:17" ht="16.5" thickBot="1" x14ac:dyDescent="0.3">
      <c r="C11" s="3"/>
      <c r="D11" s="17" t="s">
        <v>10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2"/>
    </row>
    <row r="12" spans="3:17" ht="63.75" thickBot="1" x14ac:dyDescent="0.3">
      <c r="C12" s="7">
        <v>1</v>
      </c>
      <c r="D12" s="8" t="s">
        <v>11</v>
      </c>
      <c r="E12" s="11">
        <v>40000</v>
      </c>
      <c r="F12" s="11"/>
      <c r="G12" s="11"/>
      <c r="H12" s="11">
        <f>E12</f>
        <v>40000</v>
      </c>
      <c r="I12" s="11"/>
      <c r="J12" s="11"/>
      <c r="K12" s="11">
        <f>H12</f>
        <v>40000</v>
      </c>
      <c r="L12" s="11"/>
      <c r="M12" s="11"/>
      <c r="N12" s="11">
        <f>K12</f>
        <v>40000</v>
      </c>
      <c r="O12" s="11"/>
      <c r="P12" s="11"/>
      <c r="Q12" s="12">
        <f>SUM(E12:P12)</f>
        <v>160000</v>
      </c>
    </row>
    <row r="13" spans="3:17" ht="48" thickBot="1" x14ac:dyDescent="0.3">
      <c r="C13" s="7">
        <v>2</v>
      </c>
      <c r="D13" s="8" t="s">
        <v>12</v>
      </c>
      <c r="E13" s="11">
        <v>25000</v>
      </c>
      <c r="F13" s="11">
        <f>E13</f>
        <v>25000</v>
      </c>
      <c r="G13" s="11">
        <f t="shared" ref="G13:P13" si="3">F13</f>
        <v>25000</v>
      </c>
      <c r="H13" s="11">
        <f t="shared" si="3"/>
        <v>25000</v>
      </c>
      <c r="I13" s="11">
        <f t="shared" si="3"/>
        <v>25000</v>
      </c>
      <c r="J13" s="11">
        <f t="shared" si="3"/>
        <v>25000</v>
      </c>
      <c r="K13" s="11">
        <f t="shared" si="3"/>
        <v>25000</v>
      </c>
      <c r="L13" s="11">
        <f t="shared" si="3"/>
        <v>25000</v>
      </c>
      <c r="M13" s="11">
        <f t="shared" si="3"/>
        <v>25000</v>
      </c>
      <c r="N13" s="11">
        <f t="shared" si="3"/>
        <v>25000</v>
      </c>
      <c r="O13" s="11">
        <f t="shared" si="3"/>
        <v>25000</v>
      </c>
      <c r="P13" s="11">
        <f t="shared" si="3"/>
        <v>25000</v>
      </c>
      <c r="Q13" s="12">
        <f t="shared" ref="Q13:Q28" si="4">SUM(E13:P13)</f>
        <v>300000</v>
      </c>
    </row>
    <row r="14" spans="3:17" ht="48" thickBot="1" x14ac:dyDescent="0.3">
      <c r="C14" s="7">
        <v>3</v>
      </c>
      <c r="D14" s="8" t="s">
        <v>13</v>
      </c>
      <c r="E14" s="11">
        <v>5000</v>
      </c>
      <c r="F14" s="11"/>
      <c r="G14" s="11"/>
      <c r="H14" s="11">
        <f>E14</f>
        <v>5000</v>
      </c>
      <c r="I14" s="11"/>
      <c r="J14" s="11"/>
      <c r="K14" s="11">
        <f>H14</f>
        <v>5000</v>
      </c>
      <c r="L14" s="11"/>
      <c r="M14" s="11"/>
      <c r="N14" s="11">
        <f>K14</f>
        <v>5000</v>
      </c>
      <c r="O14" s="11"/>
      <c r="P14" s="11"/>
      <c r="Q14" s="12">
        <f t="shared" si="4"/>
        <v>20000</v>
      </c>
    </row>
    <row r="15" spans="3:17" ht="48" thickBot="1" x14ac:dyDescent="0.3">
      <c r="C15" s="7">
        <v>4</v>
      </c>
      <c r="D15" s="8" t="s">
        <v>14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2">
        <f t="shared" si="4"/>
        <v>0</v>
      </c>
    </row>
    <row r="16" spans="3:17" ht="63.75" thickBot="1" x14ac:dyDescent="0.3">
      <c r="C16" s="7">
        <v>5</v>
      </c>
      <c r="D16" s="8" t="s">
        <v>22</v>
      </c>
      <c r="E16" s="11">
        <v>145000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>
        <f t="shared" si="4"/>
        <v>145000</v>
      </c>
    </row>
    <row r="17" spans="3:17" ht="16.5" thickBot="1" x14ac:dyDescent="0.3">
      <c r="C17" s="7">
        <v>6</v>
      </c>
      <c r="D17" s="8" t="s">
        <v>15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>
        <f t="shared" si="4"/>
        <v>0</v>
      </c>
    </row>
    <row r="18" spans="3:17" ht="48" thickBot="1" x14ac:dyDescent="0.3">
      <c r="C18" s="7">
        <v>7</v>
      </c>
      <c r="D18" s="8" t="s">
        <v>16</v>
      </c>
      <c r="E18" s="11">
        <v>500</v>
      </c>
      <c r="F18" s="11">
        <v>700</v>
      </c>
      <c r="G18" s="11">
        <f>F18</f>
        <v>700</v>
      </c>
      <c r="H18" s="11">
        <f t="shared" ref="H18:P18" si="5">G18</f>
        <v>700</v>
      </c>
      <c r="I18" s="11">
        <f t="shared" si="5"/>
        <v>700</v>
      </c>
      <c r="J18" s="11">
        <f t="shared" si="5"/>
        <v>700</v>
      </c>
      <c r="K18" s="11">
        <f t="shared" si="5"/>
        <v>700</v>
      </c>
      <c r="L18" s="11">
        <f t="shared" si="5"/>
        <v>700</v>
      </c>
      <c r="M18" s="11">
        <f t="shared" si="5"/>
        <v>700</v>
      </c>
      <c r="N18" s="11">
        <f t="shared" si="5"/>
        <v>700</v>
      </c>
      <c r="O18" s="11">
        <f t="shared" si="5"/>
        <v>700</v>
      </c>
      <c r="P18" s="11">
        <f t="shared" si="5"/>
        <v>700</v>
      </c>
      <c r="Q18" s="12">
        <f t="shared" si="4"/>
        <v>8200</v>
      </c>
    </row>
    <row r="19" spans="3:17" ht="48" thickBot="1" x14ac:dyDescent="0.3">
      <c r="C19" s="7">
        <v>8</v>
      </c>
      <c r="D19" s="8" t="s">
        <v>17</v>
      </c>
      <c r="E19" s="11">
        <v>300</v>
      </c>
      <c r="F19" s="11">
        <f>E19</f>
        <v>300</v>
      </c>
      <c r="G19" s="11">
        <f t="shared" ref="G19:P19" si="6">F19</f>
        <v>300</v>
      </c>
      <c r="H19" s="11">
        <f t="shared" si="6"/>
        <v>300</v>
      </c>
      <c r="I19" s="11">
        <f t="shared" si="6"/>
        <v>300</v>
      </c>
      <c r="J19" s="11">
        <f t="shared" si="6"/>
        <v>300</v>
      </c>
      <c r="K19" s="11">
        <f t="shared" si="6"/>
        <v>300</v>
      </c>
      <c r="L19" s="11">
        <f t="shared" si="6"/>
        <v>300</v>
      </c>
      <c r="M19" s="11">
        <f t="shared" si="6"/>
        <v>300</v>
      </c>
      <c r="N19" s="11">
        <f t="shared" si="6"/>
        <v>300</v>
      </c>
      <c r="O19" s="11">
        <f t="shared" si="6"/>
        <v>300</v>
      </c>
      <c r="P19" s="11">
        <f t="shared" si="6"/>
        <v>300</v>
      </c>
      <c r="Q19" s="12">
        <f t="shared" si="4"/>
        <v>3600</v>
      </c>
    </row>
    <row r="20" spans="3:17" ht="16.5" thickBot="1" x14ac:dyDescent="0.3">
      <c r="C20" s="7">
        <v>9</v>
      </c>
      <c r="D20" s="8" t="s">
        <v>18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>
        <f>6%*Q9</f>
        <v>51480</v>
      </c>
      <c r="Q20" s="12">
        <f t="shared" si="4"/>
        <v>51480</v>
      </c>
    </row>
    <row r="21" spans="3:17" ht="48" thickBot="1" x14ac:dyDescent="0.3">
      <c r="C21" s="7">
        <v>10</v>
      </c>
      <c r="D21" s="8" t="s">
        <v>19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f>32448+(Q9-300000)*1%+8426+30%*Q13</f>
        <v>136454</v>
      </c>
      <c r="Q21" s="12">
        <f t="shared" si="4"/>
        <v>136454</v>
      </c>
    </row>
    <row r="22" spans="3:17" ht="63.75" thickBot="1" x14ac:dyDescent="0.3">
      <c r="C22" s="4">
        <v>11</v>
      </c>
      <c r="D22" s="9" t="s">
        <v>26</v>
      </c>
      <c r="E22" s="11">
        <v>10000</v>
      </c>
      <c r="F22" s="11"/>
      <c r="G22" s="11"/>
      <c r="H22" s="11">
        <v>3000</v>
      </c>
      <c r="I22" s="11"/>
      <c r="J22" s="11"/>
      <c r="K22" s="11">
        <f>H22</f>
        <v>3000</v>
      </c>
      <c r="L22" s="11"/>
      <c r="M22" s="11"/>
      <c r="N22" s="11">
        <f>K22</f>
        <v>3000</v>
      </c>
      <c r="O22" s="11"/>
      <c r="P22" s="11"/>
      <c r="Q22" s="12">
        <f t="shared" si="4"/>
        <v>19000</v>
      </c>
    </row>
    <row r="23" spans="3:17" ht="32.25" thickBot="1" x14ac:dyDescent="0.3">
      <c r="C23" s="3">
        <v>12</v>
      </c>
      <c r="D23" s="2" t="s">
        <v>20</v>
      </c>
      <c r="E23" s="13">
        <f>SUM(E12:E22)</f>
        <v>225800</v>
      </c>
      <c r="F23" s="13">
        <f t="shared" ref="F23:P23" si="7">SUM(F12:F22)</f>
        <v>26000</v>
      </c>
      <c r="G23" s="13">
        <f t="shared" si="7"/>
        <v>26000</v>
      </c>
      <c r="H23" s="13">
        <f t="shared" si="7"/>
        <v>74000</v>
      </c>
      <c r="I23" s="13">
        <f t="shared" si="7"/>
        <v>26000</v>
      </c>
      <c r="J23" s="13">
        <f t="shared" si="7"/>
        <v>26000</v>
      </c>
      <c r="K23" s="13">
        <f t="shared" si="7"/>
        <v>74000</v>
      </c>
      <c r="L23" s="13">
        <f t="shared" si="7"/>
        <v>26000</v>
      </c>
      <c r="M23" s="13">
        <f t="shared" si="7"/>
        <v>26000</v>
      </c>
      <c r="N23" s="13">
        <f t="shared" si="7"/>
        <v>74000</v>
      </c>
      <c r="O23" s="13">
        <f t="shared" si="7"/>
        <v>26000</v>
      </c>
      <c r="P23" s="13">
        <f t="shared" si="7"/>
        <v>213934</v>
      </c>
      <c r="Q23" s="12">
        <f t="shared" si="4"/>
        <v>843734</v>
      </c>
    </row>
    <row r="24" spans="3:17" ht="111" thickBot="1" x14ac:dyDescent="0.3">
      <c r="C24" s="7"/>
      <c r="D24" s="8" t="s">
        <v>21</v>
      </c>
      <c r="E24" s="13">
        <f t="shared" ref="E24:P24" si="8">SUM(E25:E28)</f>
        <v>220000</v>
      </c>
      <c r="F24" s="13">
        <f t="shared" si="8"/>
        <v>25000</v>
      </c>
      <c r="G24" s="13">
        <f t="shared" si="8"/>
        <v>5000</v>
      </c>
      <c r="H24" s="13">
        <f t="shared" si="8"/>
        <v>0</v>
      </c>
      <c r="I24" s="13">
        <f t="shared" si="8"/>
        <v>0</v>
      </c>
      <c r="J24" s="13">
        <f t="shared" si="8"/>
        <v>0</v>
      </c>
      <c r="K24" s="13">
        <f t="shared" si="8"/>
        <v>0</v>
      </c>
      <c r="L24" s="13">
        <f t="shared" si="8"/>
        <v>0</v>
      </c>
      <c r="M24" s="13">
        <f t="shared" si="8"/>
        <v>0</v>
      </c>
      <c r="N24" s="13">
        <f t="shared" si="8"/>
        <v>0</v>
      </c>
      <c r="O24" s="13">
        <f t="shared" si="8"/>
        <v>0</v>
      </c>
      <c r="P24" s="13">
        <f t="shared" si="8"/>
        <v>0</v>
      </c>
      <c r="Q24" s="12">
        <f t="shared" si="4"/>
        <v>250000</v>
      </c>
    </row>
    <row r="25" spans="3:17" ht="63.75" thickBot="1" x14ac:dyDescent="0.3">
      <c r="C25" s="7"/>
      <c r="D25" s="10" t="s">
        <v>11</v>
      </c>
      <c r="E25" s="13">
        <f>E12</f>
        <v>40000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>
        <f t="shared" si="4"/>
        <v>40000</v>
      </c>
    </row>
    <row r="26" spans="3:17" ht="63.75" thickBot="1" x14ac:dyDescent="0.3">
      <c r="C26" s="7"/>
      <c r="D26" s="10" t="s">
        <v>12</v>
      </c>
      <c r="E26" s="13">
        <f>E13</f>
        <v>25000</v>
      </c>
      <c r="F26" s="13">
        <f t="shared" ref="F26" si="9">F13</f>
        <v>25000</v>
      </c>
      <c r="G26" s="13">
        <v>5000</v>
      </c>
      <c r="H26" s="11"/>
      <c r="I26" s="11"/>
      <c r="J26" s="11"/>
      <c r="K26" s="11"/>
      <c r="L26" s="11"/>
      <c r="M26" s="11"/>
      <c r="N26" s="11"/>
      <c r="O26" s="11"/>
      <c r="P26" s="11"/>
      <c r="Q26" s="12">
        <f t="shared" si="4"/>
        <v>55000</v>
      </c>
    </row>
    <row r="27" spans="3:17" ht="63.75" thickBot="1" x14ac:dyDescent="0.3">
      <c r="C27" s="7"/>
      <c r="D27" s="10" t="s">
        <v>22</v>
      </c>
      <c r="E27" s="13">
        <f>E16</f>
        <v>145000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>
        <f t="shared" si="4"/>
        <v>145000</v>
      </c>
    </row>
    <row r="28" spans="3:17" ht="95.25" thickBot="1" x14ac:dyDescent="0.3">
      <c r="C28" s="7"/>
      <c r="D28" s="10" t="s">
        <v>27</v>
      </c>
      <c r="E28" s="13">
        <v>10000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>
        <f t="shared" si="4"/>
        <v>10000</v>
      </c>
    </row>
    <row r="29" spans="3:17" ht="16.5" thickBot="1" x14ac:dyDescent="0.3">
      <c r="C29" s="7"/>
      <c r="D29" s="10" t="s">
        <v>23</v>
      </c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4"/>
    </row>
    <row r="30" spans="3:17" ht="126.75" thickBot="1" x14ac:dyDescent="0.3">
      <c r="C30" s="4"/>
      <c r="D30" s="5" t="s">
        <v>24</v>
      </c>
      <c r="E30" s="13">
        <f t="shared" ref="E30:P30" si="10">E6+E10-E23</f>
        <v>100700</v>
      </c>
      <c r="F30" s="13">
        <f t="shared" si="10"/>
        <v>146200</v>
      </c>
      <c r="G30" s="13">
        <f t="shared" si="10"/>
        <v>191700</v>
      </c>
      <c r="H30" s="13">
        <f t="shared" si="10"/>
        <v>189200</v>
      </c>
      <c r="I30" s="13">
        <f t="shared" si="10"/>
        <v>234700</v>
      </c>
      <c r="J30" s="13">
        <f t="shared" si="10"/>
        <v>280200</v>
      </c>
      <c r="K30" s="13">
        <f t="shared" si="10"/>
        <v>277700</v>
      </c>
      <c r="L30" s="13">
        <f t="shared" si="10"/>
        <v>323200</v>
      </c>
      <c r="M30" s="13">
        <f t="shared" si="10"/>
        <v>368700</v>
      </c>
      <c r="N30" s="13">
        <f t="shared" si="10"/>
        <v>366200</v>
      </c>
      <c r="O30" s="13">
        <f t="shared" si="10"/>
        <v>411700</v>
      </c>
      <c r="P30" s="13">
        <f t="shared" si="10"/>
        <v>269266</v>
      </c>
      <c r="Q30" s="13">
        <f>P30</f>
        <v>269266</v>
      </c>
    </row>
  </sheetData>
  <mergeCells count="5">
    <mergeCell ref="C3:C4"/>
    <mergeCell ref="D3:D4"/>
    <mergeCell ref="Q3:Q4"/>
    <mergeCell ref="D5:P5"/>
    <mergeCell ref="D11:P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Пинаев Алексей Петрович</dc:creator>
  <cp:lastModifiedBy>Алексей Пинаев</cp:lastModifiedBy>
  <dcterms:created xsi:type="dcterms:W3CDTF">2015-06-05T18:19:34Z</dcterms:created>
  <dcterms:modified xsi:type="dcterms:W3CDTF">2021-04-23T06:03:05Z</dcterms:modified>
</cp:coreProperties>
</file>